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<sst xmlns="http://schemas.openxmlformats.org/spreadsheetml/2006/main" count="427" uniqueCount="129">
  <si>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</si>
  <si>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</si>
  <si>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</si>
  <si>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</si>
  <si>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</si>
  <si>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</si>
  <si>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</si>
  <si>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</si>
  <si>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</si>
  <si>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</si>
  <si>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</si>
  <si>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</si>
  <si>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</si>
  <si>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</si>
  <si>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</si>
  <si>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</si>
  <si>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</si>
  <si>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</si>
  <si>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</si>
  <si>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</si>
  <si>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</si>
  <si>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</si>
  <si>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</si>
  <si>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</si>
  <si>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</si>
  <si>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</si>
  <si>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</si>
  <si>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</si>
  <si>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</si>
  <si>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</si>
  <si>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</si>
  <si>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</si>
  <si>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</si>
  <si>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</si>
  <si>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</si>
  <si>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</si>
  <si>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</si>
  <si>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</si>
  <si>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</si>
  <si>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</si>
  <si>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</si>
  <si>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</si>
  <si>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</si>
  <si>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</si>
  <si>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</si>
  <si>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</si>
  <si>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</si>
  <si>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</si>
  <si>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</si>
  <si>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</si>
  <si>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</si>
  <si>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</si>
  <si>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</si>
  <si>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</si>
  <si>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</si>
  <si>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</si>
  <si>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</si>
  <si>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</si>
  <si>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</si>
  <si>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</si>
  <si>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</si>
  <si>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</si>
  <si>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</si>
  <si>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</si>
  <si>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</si>
  <si>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</si>
  <si>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</si>
  <si>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</si>
  <si>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</si>
  <si>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</si>
  <si>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</si>
  <si>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</si>
  <si>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</si>
  <si>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</si>
  <si>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</si>
  <si>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</si>
  <si>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</si>
  <si>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</si>
  <si>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</si>
  <si>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</si>
  <si>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</si>
  <si>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</si>
  <si>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</si>
  <si>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</si>
  <si>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</si>
  <si>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</si>
  <si>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</si>
  <si>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</si>
  <si>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</si>
  <si>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</si>
  <si>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</si>
  <si>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</si>
  <si>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</si>
  <si>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</si>
  <si>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</si>
  <si>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</si>
  <si>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</si>
  <si>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</si>
  <si>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</si>
  <si>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</si>
  <si>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</si>
  <si>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</si>
  <si>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</si>
  <si>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</si>
  <si>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</si>
  <si>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</si>
  <si>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</si>
  <si>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</si>
  <si>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</si>
  <si>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</si>
  <si>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</si>
  <si>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</si>
  <si>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</si>
  <si>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</si>
  <si>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</si>
  <si>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</si>
  <si>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</si>
  <si>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</si>
  <si>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</si>
  <si>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</si>
  <si>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</si>
  <si>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</si>
  <si>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</si>
  <si>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</si>
  <si>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 xml:space="preserve">станом на 04.12. 2015 р. </t>
  </si>
  <si>
    <r>
      <t xml:space="preserve">станом на 04.12.2015р.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</si>
  <si>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</si>
  <si>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</si>
  <si>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04.12.2015р.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</si>
</sst>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185" fontId="12" fillId="0" borderId="47" xfId="0" applyNumberFormat="1" applyFont="1" applyBorder="1" applyAlignment="1">
      <alignment horizontal="center"/>
    </xf>
    <xf numFmtId="185" fontId="12" fillId="0" borderId="48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6430090"/>
        <c:axId val="36544219"/>
      </c:lineChart>
      <c:catAx>
        <c:axId val="264300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544219"/>
        <c:crosses val="autoZero"/>
        <c:auto val="0"/>
        <c:lblOffset val="100"/>
        <c:tickLblSkip val="1"/>
        <c:noMultiLvlLbl val="0"/>
      </c:catAx>
      <c:valAx>
        <c:axId val="36544219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43009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8572804"/>
        <c:axId val="10046373"/>
      </c:lineChart>
      <c:catAx>
        <c:axId val="85728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46373"/>
        <c:crosses val="autoZero"/>
        <c:auto val="0"/>
        <c:lblOffset val="100"/>
        <c:tickLblSkip val="1"/>
        <c:noMultiLvlLbl val="0"/>
      </c:catAx>
      <c:valAx>
        <c:axId val="10046373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57280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42310</c:v>
                </c:pt>
                <c:pt idx="1">
                  <c:v>42311</c:v>
                </c:pt>
                <c:pt idx="2">
                  <c:v>42312</c:v>
                </c:pt>
                <c:pt idx="3">
                  <c:v>42313</c:v>
                </c:pt>
                <c:pt idx="4">
                  <c:v>42314</c:v>
                </c:pt>
                <c:pt idx="5">
                  <c:v>42317</c:v>
                </c:pt>
                <c:pt idx="6">
                  <c:v>42318</c:v>
                </c:pt>
                <c:pt idx="7">
                  <c:v>42319</c:v>
                </c:pt>
                <c:pt idx="8">
                  <c:v>42320</c:v>
                </c:pt>
                <c:pt idx="9">
                  <c:v>42321</c:v>
                </c:pt>
                <c:pt idx="10">
                  <c:v>42324</c:v>
                </c:pt>
                <c:pt idx="11">
                  <c:v>42325</c:v>
                </c:pt>
                <c:pt idx="12">
                  <c:v>42326</c:v>
                </c:pt>
                <c:pt idx="13">
                  <c:v>42327</c:v>
                </c:pt>
                <c:pt idx="14">
                  <c:v>42328</c:v>
                </c:pt>
                <c:pt idx="15">
                  <c:v>42331</c:v>
                </c:pt>
                <c:pt idx="16">
                  <c:v>42332</c:v>
                </c:pt>
                <c:pt idx="17">
                  <c:v>42333</c:v>
                </c:pt>
                <c:pt idx="18">
                  <c:v>42334</c:v>
                </c:pt>
                <c:pt idx="19">
                  <c:v>42335</c:v>
                </c:pt>
                <c:pt idx="20">
                  <c:v>42338</c:v>
                </c:pt>
              </c:strCache>
            </c:strRef>
          </c:cat>
          <c:val>
            <c:numRef>
              <c:f>листопад!$L$4:$L$24</c:f>
              <c:numCache>
                <c:ptCount val="21"/>
                <c:pt idx="0">
                  <c:v>5689.5</c:v>
                </c:pt>
                <c:pt idx="1">
                  <c:v>2186.2</c:v>
                </c:pt>
                <c:pt idx="2">
                  <c:v>3417.04</c:v>
                </c:pt>
                <c:pt idx="3">
                  <c:v>3027.3</c:v>
                </c:pt>
                <c:pt idx="4">
                  <c:v>6840.7</c:v>
                </c:pt>
                <c:pt idx="5">
                  <c:v>2144</c:v>
                </c:pt>
                <c:pt idx="6">
                  <c:v>2398.9</c:v>
                </c:pt>
                <c:pt idx="7">
                  <c:v>1371.9</c:v>
                </c:pt>
                <c:pt idx="8">
                  <c:v>1817.8</c:v>
                </c:pt>
                <c:pt idx="9">
                  <c:v>3986.5</c:v>
                </c:pt>
                <c:pt idx="10">
                  <c:v>2363.2</c:v>
                </c:pt>
                <c:pt idx="11">
                  <c:v>2700.7</c:v>
                </c:pt>
                <c:pt idx="12">
                  <c:v>2361.7</c:v>
                </c:pt>
                <c:pt idx="13">
                  <c:v>3641.4</c:v>
                </c:pt>
                <c:pt idx="14">
                  <c:v>3500.6</c:v>
                </c:pt>
                <c:pt idx="15">
                  <c:v>1589.6</c:v>
                </c:pt>
                <c:pt idx="16">
                  <c:v>3447.1</c:v>
                </c:pt>
                <c:pt idx="17">
                  <c:v>2126.7</c:v>
                </c:pt>
                <c:pt idx="18">
                  <c:v>5522.2</c:v>
                </c:pt>
                <c:pt idx="19">
                  <c:v>6852.3</c:v>
                </c:pt>
                <c:pt idx="20">
                  <c:v>5905.8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42310</c:v>
                </c:pt>
                <c:pt idx="1">
                  <c:v>42311</c:v>
                </c:pt>
                <c:pt idx="2">
                  <c:v>42312</c:v>
                </c:pt>
                <c:pt idx="3">
                  <c:v>42313</c:v>
                </c:pt>
                <c:pt idx="4">
                  <c:v>42314</c:v>
                </c:pt>
                <c:pt idx="5">
                  <c:v>42317</c:v>
                </c:pt>
                <c:pt idx="6">
                  <c:v>42318</c:v>
                </c:pt>
                <c:pt idx="7">
                  <c:v>42319</c:v>
                </c:pt>
                <c:pt idx="8">
                  <c:v>42320</c:v>
                </c:pt>
                <c:pt idx="9">
                  <c:v>42321</c:v>
                </c:pt>
                <c:pt idx="10">
                  <c:v>42324</c:v>
                </c:pt>
                <c:pt idx="11">
                  <c:v>42325</c:v>
                </c:pt>
                <c:pt idx="12">
                  <c:v>42326</c:v>
                </c:pt>
                <c:pt idx="13">
                  <c:v>42327</c:v>
                </c:pt>
                <c:pt idx="14">
                  <c:v>42328</c:v>
                </c:pt>
                <c:pt idx="15">
                  <c:v>42331</c:v>
                </c:pt>
                <c:pt idx="16">
                  <c:v>42332</c:v>
                </c:pt>
                <c:pt idx="17">
                  <c:v>42333</c:v>
                </c:pt>
                <c:pt idx="18">
                  <c:v>42334</c:v>
                </c:pt>
                <c:pt idx="19">
                  <c:v>42335</c:v>
                </c:pt>
                <c:pt idx="20">
                  <c:v>42338</c:v>
                </c:pt>
              </c:strCache>
            </c:strRef>
          </c:cat>
          <c:val>
            <c:numRef>
              <c:f>листопад!$O$4:$O$24</c:f>
              <c:numCache>
                <c:ptCount val="21"/>
                <c:pt idx="0">
                  <c:v>3471.0066666666658</c:v>
                </c:pt>
                <c:pt idx="1">
                  <c:v>3471</c:v>
                </c:pt>
                <c:pt idx="2">
                  <c:v>3471</c:v>
                </c:pt>
                <c:pt idx="3">
                  <c:v>3471</c:v>
                </c:pt>
                <c:pt idx="4">
                  <c:v>3471</c:v>
                </c:pt>
                <c:pt idx="5">
                  <c:v>3471</c:v>
                </c:pt>
                <c:pt idx="6">
                  <c:v>3471</c:v>
                </c:pt>
                <c:pt idx="7">
                  <c:v>3471</c:v>
                </c:pt>
                <c:pt idx="8">
                  <c:v>3471</c:v>
                </c:pt>
                <c:pt idx="9">
                  <c:v>3471</c:v>
                </c:pt>
                <c:pt idx="10">
                  <c:v>3471</c:v>
                </c:pt>
                <c:pt idx="11">
                  <c:v>3471</c:v>
                </c:pt>
                <c:pt idx="12">
                  <c:v>3471</c:v>
                </c:pt>
                <c:pt idx="13">
                  <c:v>3471</c:v>
                </c:pt>
                <c:pt idx="14">
                  <c:v>3471</c:v>
                </c:pt>
                <c:pt idx="15">
                  <c:v>3471</c:v>
                </c:pt>
                <c:pt idx="16">
                  <c:v>3471</c:v>
                </c:pt>
                <c:pt idx="17">
                  <c:v>3471</c:v>
                </c:pt>
                <c:pt idx="18">
                  <c:v>3471</c:v>
                </c:pt>
                <c:pt idx="19">
                  <c:v>3471</c:v>
                </c:pt>
                <c:pt idx="20">
                  <c:v>3471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42310</c:v>
                </c:pt>
                <c:pt idx="1">
                  <c:v>42311</c:v>
                </c:pt>
                <c:pt idx="2">
                  <c:v>42312</c:v>
                </c:pt>
                <c:pt idx="3">
                  <c:v>42313</c:v>
                </c:pt>
                <c:pt idx="4">
                  <c:v>42314</c:v>
                </c:pt>
                <c:pt idx="5">
                  <c:v>42317</c:v>
                </c:pt>
                <c:pt idx="6">
                  <c:v>42318</c:v>
                </c:pt>
                <c:pt idx="7">
                  <c:v>42319</c:v>
                </c:pt>
                <c:pt idx="8">
                  <c:v>42320</c:v>
                </c:pt>
                <c:pt idx="9">
                  <c:v>42321</c:v>
                </c:pt>
                <c:pt idx="10">
                  <c:v>42324</c:v>
                </c:pt>
                <c:pt idx="11">
                  <c:v>42325</c:v>
                </c:pt>
                <c:pt idx="12">
                  <c:v>42326</c:v>
                </c:pt>
                <c:pt idx="13">
                  <c:v>42327</c:v>
                </c:pt>
                <c:pt idx="14">
                  <c:v>42328</c:v>
                </c:pt>
                <c:pt idx="15">
                  <c:v>42331</c:v>
                </c:pt>
                <c:pt idx="16">
                  <c:v>42332</c:v>
                </c:pt>
                <c:pt idx="17">
                  <c:v>42333</c:v>
                </c:pt>
                <c:pt idx="18">
                  <c:v>42334</c:v>
                </c:pt>
                <c:pt idx="19">
                  <c:v>42335</c:v>
                </c:pt>
                <c:pt idx="20">
                  <c:v>42338</c:v>
                </c:pt>
              </c:strCache>
            </c:strRef>
          </c:cat>
          <c:val>
            <c:numRef>
              <c:f>листопад!$M$4:$M$24</c:f>
              <c:numCache>
                <c:ptCount val="21"/>
                <c:pt idx="0">
                  <c:v>5650</c:v>
                </c:pt>
                <c:pt idx="1">
                  <c:v>1700</c:v>
                </c:pt>
                <c:pt idx="2">
                  <c:v>1800</c:v>
                </c:pt>
                <c:pt idx="3">
                  <c:v>2000</c:v>
                </c:pt>
                <c:pt idx="4">
                  <c:v>4900</c:v>
                </c:pt>
                <c:pt idx="5">
                  <c:v>1500</c:v>
                </c:pt>
                <c:pt idx="6">
                  <c:v>1800</c:v>
                </c:pt>
                <c:pt idx="7">
                  <c:v>1200</c:v>
                </c:pt>
                <c:pt idx="8">
                  <c:v>2200</c:v>
                </c:pt>
                <c:pt idx="9">
                  <c:v>3800</c:v>
                </c:pt>
                <c:pt idx="10">
                  <c:v>3400</c:v>
                </c:pt>
                <c:pt idx="11">
                  <c:v>2600</c:v>
                </c:pt>
                <c:pt idx="12">
                  <c:v>3400</c:v>
                </c:pt>
                <c:pt idx="13">
                  <c:v>1800</c:v>
                </c:pt>
                <c:pt idx="14">
                  <c:v>3500</c:v>
                </c:pt>
                <c:pt idx="15">
                  <c:v>3500</c:v>
                </c:pt>
                <c:pt idx="16">
                  <c:v>2500</c:v>
                </c:pt>
                <c:pt idx="17">
                  <c:v>2700</c:v>
                </c:pt>
                <c:pt idx="18">
                  <c:v>2800</c:v>
                </c:pt>
                <c:pt idx="19">
                  <c:v>7000</c:v>
                </c:pt>
                <c:pt idx="20">
                  <c:v>4222.7</c:v>
                </c:pt>
              </c:numCache>
            </c:numRef>
          </c:val>
          <c:smooth val="1"/>
        </c:ser>
        <c:marker val="1"/>
        <c:axId val="23308494"/>
        <c:axId val="8449855"/>
      </c:lineChart>
      <c:catAx>
        <c:axId val="233084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449855"/>
        <c:crosses val="autoZero"/>
        <c:auto val="0"/>
        <c:lblOffset val="100"/>
        <c:tickLblSkip val="1"/>
        <c:noMultiLvlLbl val="0"/>
      </c:catAx>
      <c:valAx>
        <c:axId val="844985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0849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5"/>
          <c:w val="0.98225"/>
          <c:h val="0.86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8939832"/>
        <c:axId val="13349625"/>
      </c:lineChart>
      <c:catAx>
        <c:axId val="89398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349625"/>
        <c:crosses val="autoZero"/>
        <c:auto val="0"/>
        <c:lblOffset val="100"/>
        <c:tickLblSkip val="1"/>
        <c:noMultiLvlLbl val="0"/>
      </c:catAx>
      <c:valAx>
        <c:axId val="1334962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9398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12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04.12.2015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53037762"/>
        <c:axId val="7577811"/>
      </c:bar3DChart>
      <c:catAx>
        <c:axId val="53037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577811"/>
        <c:crosses val="autoZero"/>
        <c:auto val="1"/>
        <c:lblOffset val="100"/>
        <c:tickLblSkip val="1"/>
        <c:noMultiLvlLbl val="0"/>
      </c:catAx>
      <c:valAx>
        <c:axId val="7577811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03776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091436"/>
        <c:axId val="9822925"/>
      </c:barChart>
      <c:catAx>
        <c:axId val="1091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2925"/>
        <c:crosses val="autoZero"/>
        <c:auto val="1"/>
        <c:lblOffset val="100"/>
        <c:tickLblSkip val="1"/>
        <c:noMultiLvlLbl val="0"/>
      </c:catAx>
      <c:valAx>
        <c:axId val="9822925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91436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1297462"/>
        <c:axId val="57459431"/>
      </c:barChart>
      <c:catAx>
        <c:axId val="21297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59431"/>
        <c:crosses val="autoZero"/>
        <c:auto val="1"/>
        <c:lblOffset val="100"/>
        <c:tickLblSkip val="1"/>
        <c:noMultiLvlLbl val="0"/>
      </c:catAx>
      <c:valAx>
        <c:axId val="5745943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297462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47372832"/>
        <c:axId val="23702305"/>
      </c:barChart>
      <c:catAx>
        <c:axId val="47372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702305"/>
        <c:crossesAt val="0"/>
        <c:auto val="1"/>
        <c:lblOffset val="100"/>
        <c:tickLblSkip val="1"/>
        <c:noMultiLvlLbl val="0"/>
      </c:catAx>
      <c:valAx>
        <c:axId val="23702305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372832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0462516"/>
        <c:axId val="7291733"/>
      </c:lineChart>
      <c:catAx>
        <c:axId val="6046251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91733"/>
        <c:crosses val="autoZero"/>
        <c:auto val="0"/>
        <c:lblOffset val="100"/>
        <c:tickLblSkip val="1"/>
        <c:noMultiLvlLbl val="0"/>
      </c:catAx>
      <c:valAx>
        <c:axId val="729173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6251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65625598"/>
        <c:axId val="53759471"/>
      </c:lineChart>
      <c:catAx>
        <c:axId val="6562559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759471"/>
        <c:crosses val="autoZero"/>
        <c:auto val="0"/>
        <c:lblOffset val="100"/>
        <c:tickLblSkip val="1"/>
        <c:noMultiLvlLbl val="0"/>
      </c:catAx>
      <c:valAx>
        <c:axId val="5375947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62559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4073192"/>
        <c:axId val="59549865"/>
      </c:lineChart>
      <c:catAx>
        <c:axId val="1407319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49865"/>
        <c:crosses val="autoZero"/>
        <c:auto val="0"/>
        <c:lblOffset val="100"/>
        <c:tickLblSkip val="1"/>
        <c:noMultiLvlLbl val="0"/>
      </c:catAx>
      <c:valAx>
        <c:axId val="5954986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07319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66186738"/>
        <c:axId val="58809731"/>
      </c:lineChart>
      <c:catAx>
        <c:axId val="661867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809731"/>
        <c:crosses val="autoZero"/>
        <c:auto val="0"/>
        <c:lblOffset val="100"/>
        <c:tickLblSkip val="1"/>
        <c:noMultiLvlLbl val="0"/>
      </c:catAx>
      <c:valAx>
        <c:axId val="5880973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18673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9525532"/>
        <c:axId val="65967741"/>
      </c:lineChart>
      <c:catAx>
        <c:axId val="5952553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67741"/>
        <c:crosses val="autoZero"/>
        <c:auto val="0"/>
        <c:lblOffset val="100"/>
        <c:tickLblSkip val="1"/>
        <c:noMultiLvlLbl val="0"/>
      </c:catAx>
      <c:valAx>
        <c:axId val="65967741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52553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56838758"/>
        <c:axId val="41786775"/>
      </c:lineChart>
      <c:catAx>
        <c:axId val="568387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6775"/>
        <c:crosses val="autoZero"/>
        <c:auto val="0"/>
        <c:lblOffset val="100"/>
        <c:tickLblSkip val="1"/>
        <c:noMultiLvlLbl val="0"/>
      </c:catAx>
      <c:valAx>
        <c:axId val="41786775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3875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536656"/>
        <c:axId val="29285585"/>
      </c:lineChart>
      <c:catAx>
        <c:axId val="4053665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285585"/>
        <c:crosses val="autoZero"/>
        <c:auto val="0"/>
        <c:lblOffset val="100"/>
        <c:tickLblSkip val="1"/>
        <c:noMultiLvlLbl val="0"/>
      </c:catAx>
      <c:valAx>
        <c:axId val="29285585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536656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2243674"/>
        <c:axId val="23322155"/>
      </c:lineChart>
      <c:catAx>
        <c:axId val="6224367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22155"/>
        <c:crosses val="autoZero"/>
        <c:auto val="0"/>
        <c:lblOffset val="100"/>
        <c:tickLblSkip val="1"/>
        <c:noMultiLvlLbl val="0"/>
      </c:catAx>
      <c:valAx>
        <c:axId val="23322155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24367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200650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609 655,1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658 647,9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- 24 975,5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грудень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33 043,3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+ 48 992,8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6747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4674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47700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119120172.62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5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"/>
      <c r="N1" s="128" t="s">
        <v>51</v>
      </c>
      <c r="O1" s="129"/>
      <c r="P1" s="129"/>
      <c r="Q1" s="129"/>
      <c r="R1" s="129"/>
      <c r="S1" s="130"/>
    </row>
    <row r="2" spans="1:19" ht="16.5" thickBot="1">
      <c r="A2" s="131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"/>
      <c r="N2" s="134" t="s">
        <v>52</v>
      </c>
      <c r="O2" s="135"/>
      <c r="P2" s="135"/>
      <c r="Q2" s="135"/>
      <c r="R2" s="135"/>
      <c r="S2" s="13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3" t="s">
        <v>31</v>
      </c>
      <c r="O28" s="123"/>
      <c r="P28" s="123"/>
      <c r="Q28" s="12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3">
        <v>42036</v>
      </c>
      <c r="O29" s="124">
        <f>'[1]січень '!$D$142</f>
        <v>132375.63</v>
      </c>
      <c r="P29" s="124"/>
      <c r="Q29" s="12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4"/>
      <c r="O30" s="124"/>
      <c r="P30" s="124"/>
      <c r="Q30" s="12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5" t="s">
        <v>46</v>
      </c>
      <c r="P32" s="116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7" t="s">
        <v>47</v>
      </c>
      <c r="P33" s="11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8" t="s">
        <v>49</v>
      </c>
      <c r="P34" s="119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2" t="s">
        <v>33</v>
      </c>
      <c r="O38" s="122"/>
      <c r="P38" s="122"/>
      <c r="Q38" s="12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3">
        <v>42036</v>
      </c>
      <c r="O39" s="120">
        <v>0</v>
      </c>
      <c r="P39" s="120"/>
      <c r="Q39" s="120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4"/>
      <c r="O40" s="120"/>
      <c r="P40" s="120"/>
      <c r="Q40" s="120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4" sqref="Q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112</v>
      </c>
      <c r="Q1" s="129"/>
      <c r="R1" s="129"/>
      <c r="S1" s="129"/>
      <c r="T1" s="129"/>
      <c r="U1" s="130"/>
    </row>
    <row r="2" spans="1:21" ht="16.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114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09">
        <v>7494.4</v>
      </c>
      <c r="T5" s="110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09">
        <v>700</v>
      </c>
      <c r="T9" s="110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09">
        <v>880</v>
      </c>
      <c r="T10" s="110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09">
        <v>366.4</v>
      </c>
      <c r="T12" s="110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09">
        <v>133</v>
      </c>
      <c r="T13" s="110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09">
        <v>650</v>
      </c>
      <c r="T14" s="110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09">
        <v>1431</v>
      </c>
      <c r="T15" s="110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09">
        <v>4419.6</v>
      </c>
      <c r="T16" s="110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09">
        <v>0</v>
      </c>
      <c r="T17" s="110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09">
        <v>0</v>
      </c>
      <c r="T18" s="110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09">
        <v>0</v>
      </c>
      <c r="T21" s="110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09">
        <v>0</v>
      </c>
      <c r="T23" s="110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09">
        <v>0</v>
      </c>
      <c r="T24" s="110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9">
        <f>SUM(S4:S24)</f>
        <v>16074.4</v>
      </c>
      <c r="T25" s="140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42309</v>
      </c>
      <c r="Q30" s="124">
        <f>'[1]жовтень'!$D$83</f>
        <v>257.30632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42309</v>
      </c>
      <c r="Q40" s="120">
        <v>153220.82662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117</v>
      </c>
      <c r="Q1" s="129"/>
      <c r="R1" s="129"/>
      <c r="S1" s="129"/>
      <c r="T1" s="129"/>
      <c r="U1" s="130"/>
    </row>
    <row r="2" spans="1:21" ht="16.5" thickBot="1">
      <c r="A2" s="131" t="s">
        <v>119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118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43">
        <v>0</v>
      </c>
      <c r="T6" s="144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09">
        <v>0</v>
      </c>
      <c r="T9" s="110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09">
        <v>0</v>
      </c>
      <c r="T10" s="110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09">
        <v>0</v>
      </c>
      <c r="T11" s="110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09">
        <v>0</v>
      </c>
      <c r="T16" s="110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09">
        <v>0</v>
      </c>
      <c r="T18" s="110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09">
        <v>0</v>
      </c>
      <c r="T21" s="110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09">
        <v>0</v>
      </c>
      <c r="T22" s="110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09">
        <v>130.5</v>
      </c>
      <c r="T24" s="110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39">
        <f>SUM(S4:S24)</f>
        <v>1130.1</v>
      </c>
      <c r="T25" s="140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42339</v>
      </c>
      <c r="Q30" s="124">
        <f>'[1]листопад'!$D$83</f>
        <v>0.24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42339</v>
      </c>
      <c r="Q40" s="120">
        <v>124884.17262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122</v>
      </c>
      <c r="Q1" s="129"/>
      <c r="R1" s="129"/>
      <c r="S1" s="129"/>
      <c r="T1" s="129"/>
      <c r="U1" s="130"/>
    </row>
    <row r="2" spans="1:21" ht="16.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125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AVERAGE(L4:L6)</f>
        <v>2689.2000000000003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2689.2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2689.2</v>
      </c>
      <c r="P6" s="105">
        <v>96.3</v>
      </c>
      <c r="Q6" s="50">
        <v>0</v>
      </c>
      <c r="R6" s="106">
        <v>0</v>
      </c>
      <c r="S6" s="143">
        <v>0</v>
      </c>
      <c r="T6" s="144"/>
      <c r="U6" s="34">
        <f t="shared" si="2"/>
        <v>96.3</v>
      </c>
    </row>
    <row r="7" spans="1:21" ht="12.75">
      <c r="A7" s="12">
        <v>42342</v>
      </c>
      <c r="B7" s="41"/>
      <c r="C7" s="60"/>
      <c r="D7" s="47"/>
      <c r="E7" s="41"/>
      <c r="F7" s="48"/>
      <c r="G7" s="3"/>
      <c r="H7" s="3"/>
      <c r="I7" s="3"/>
      <c r="J7" s="3"/>
      <c r="K7" s="41">
        <f t="shared" si="0"/>
        <v>0</v>
      </c>
      <c r="L7" s="41"/>
      <c r="M7" s="41">
        <v>3000</v>
      </c>
      <c r="N7" s="4">
        <f t="shared" si="1"/>
        <v>0</v>
      </c>
      <c r="O7" s="2">
        <v>2689.2</v>
      </c>
      <c r="P7" s="104"/>
      <c r="Q7" s="47"/>
      <c r="R7" s="53"/>
      <c r="S7" s="109"/>
      <c r="T7" s="110"/>
      <c r="U7" s="34">
        <f t="shared" si="2"/>
        <v>0</v>
      </c>
    </row>
    <row r="8" spans="1:21" ht="12.75">
      <c r="A8" s="12">
        <v>42345</v>
      </c>
      <c r="B8" s="41"/>
      <c r="C8" s="96"/>
      <c r="D8" s="3"/>
      <c r="E8" s="3"/>
      <c r="F8" s="41"/>
      <c r="G8" s="3"/>
      <c r="H8" s="3"/>
      <c r="I8" s="3"/>
      <c r="J8" s="3"/>
      <c r="K8" s="41">
        <f t="shared" si="0"/>
        <v>0</v>
      </c>
      <c r="L8" s="41"/>
      <c r="M8" s="41">
        <v>3200</v>
      </c>
      <c r="N8" s="4">
        <f t="shared" si="1"/>
        <v>0</v>
      </c>
      <c r="O8" s="2">
        <v>2689.2</v>
      </c>
      <c r="P8" s="104"/>
      <c r="Q8" s="47"/>
      <c r="R8" s="53"/>
      <c r="S8" s="109"/>
      <c r="T8" s="110"/>
      <c r="U8" s="34">
        <f t="shared" si="2"/>
        <v>0</v>
      </c>
    </row>
    <row r="9" spans="1:21" ht="12.75">
      <c r="A9" s="12">
        <v>42346</v>
      </c>
      <c r="B9" s="41"/>
      <c r="C9" s="96"/>
      <c r="D9" s="3"/>
      <c r="E9" s="3"/>
      <c r="F9" s="41"/>
      <c r="G9" s="3"/>
      <c r="H9" s="3"/>
      <c r="I9" s="3"/>
      <c r="J9" s="3"/>
      <c r="K9" s="41">
        <f t="shared" si="0"/>
        <v>0</v>
      </c>
      <c r="L9" s="41"/>
      <c r="M9" s="41">
        <v>1600</v>
      </c>
      <c r="N9" s="4">
        <f t="shared" si="1"/>
        <v>0</v>
      </c>
      <c r="O9" s="2">
        <v>2689.2</v>
      </c>
      <c r="P9" s="104"/>
      <c r="Q9" s="47"/>
      <c r="R9" s="52"/>
      <c r="S9" s="109"/>
      <c r="T9" s="110"/>
      <c r="U9" s="34">
        <f t="shared" si="2"/>
        <v>0</v>
      </c>
    </row>
    <row r="10" spans="1:21" ht="12.75">
      <c r="A10" s="12">
        <v>42347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1700</v>
      </c>
      <c r="N10" s="4">
        <f t="shared" si="1"/>
        <v>0</v>
      </c>
      <c r="O10" s="2">
        <v>2689.2</v>
      </c>
      <c r="P10" s="104"/>
      <c r="Q10" s="47"/>
      <c r="R10" s="53"/>
      <c r="S10" s="109"/>
      <c r="T10" s="110"/>
      <c r="U10" s="34">
        <f t="shared" si="2"/>
        <v>0</v>
      </c>
    </row>
    <row r="11" spans="1:21" ht="12.75">
      <c r="A11" s="12">
        <v>42348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1450</v>
      </c>
      <c r="N11" s="4">
        <f t="shared" si="1"/>
        <v>0</v>
      </c>
      <c r="O11" s="2">
        <v>2689.2</v>
      </c>
      <c r="P11" s="104"/>
      <c r="Q11" s="47"/>
      <c r="R11" s="53"/>
      <c r="S11" s="109"/>
      <c r="T11" s="110"/>
      <c r="U11" s="34">
        <f t="shared" si="2"/>
        <v>0</v>
      </c>
    </row>
    <row r="12" spans="1:21" ht="12.75">
      <c r="A12" s="12">
        <v>42349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1350</v>
      </c>
      <c r="N12" s="4">
        <f t="shared" si="1"/>
        <v>0</v>
      </c>
      <c r="O12" s="2">
        <v>2689.2</v>
      </c>
      <c r="P12" s="104"/>
      <c r="Q12" s="47"/>
      <c r="R12" s="53"/>
      <c r="S12" s="109"/>
      <c r="T12" s="110"/>
      <c r="U12" s="34">
        <f t="shared" si="2"/>
        <v>0</v>
      </c>
    </row>
    <row r="13" spans="1:21" ht="12.75">
      <c r="A13" s="12">
        <v>42352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2500</v>
      </c>
      <c r="N13" s="4">
        <f t="shared" si="1"/>
        <v>0</v>
      </c>
      <c r="O13" s="2">
        <v>2689.2</v>
      </c>
      <c r="P13" s="104"/>
      <c r="Q13" s="47"/>
      <c r="R13" s="53"/>
      <c r="S13" s="109"/>
      <c r="T13" s="110"/>
      <c r="U13" s="34">
        <f t="shared" si="2"/>
        <v>0</v>
      </c>
    </row>
    <row r="14" spans="1:21" ht="12.75">
      <c r="A14" s="12">
        <v>42353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3700</v>
      </c>
      <c r="N14" s="4">
        <f t="shared" si="1"/>
        <v>0</v>
      </c>
      <c r="O14" s="2">
        <v>2689.2</v>
      </c>
      <c r="P14" s="104"/>
      <c r="Q14" s="47"/>
      <c r="R14" s="52"/>
      <c r="S14" s="109"/>
      <c r="T14" s="110"/>
      <c r="U14" s="34">
        <f t="shared" si="2"/>
        <v>0</v>
      </c>
    </row>
    <row r="15" spans="1:21" ht="12.75">
      <c r="A15" s="12">
        <v>42354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2689.2</v>
      </c>
      <c r="P15" s="104"/>
      <c r="Q15" s="47"/>
      <c r="R15" s="52"/>
      <c r="S15" s="109"/>
      <c r="T15" s="110"/>
      <c r="U15" s="34">
        <f t="shared" si="2"/>
        <v>0</v>
      </c>
    </row>
    <row r="16" spans="1:21" ht="12.75">
      <c r="A16" s="12">
        <v>42355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2000</v>
      </c>
      <c r="N16" s="4">
        <f>L16/M16</f>
        <v>0</v>
      </c>
      <c r="O16" s="2">
        <v>2689.2</v>
      </c>
      <c r="P16" s="104"/>
      <c r="Q16" s="47"/>
      <c r="R16" s="52"/>
      <c r="S16" s="109"/>
      <c r="T16" s="110"/>
      <c r="U16" s="34">
        <f t="shared" si="2"/>
        <v>0</v>
      </c>
    </row>
    <row r="17" spans="1:21" ht="12.75">
      <c r="A17" s="12">
        <v>42356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2300</v>
      </c>
      <c r="N17" s="4">
        <f t="shared" si="1"/>
        <v>0</v>
      </c>
      <c r="O17" s="2">
        <v>2689.2</v>
      </c>
      <c r="P17" s="104"/>
      <c r="Q17" s="47"/>
      <c r="R17" s="52"/>
      <c r="S17" s="109"/>
      <c r="T17" s="110"/>
      <c r="U17" s="34">
        <f t="shared" si="2"/>
        <v>0</v>
      </c>
    </row>
    <row r="18" spans="1:21" ht="12.75">
      <c r="A18" s="12">
        <v>42359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2820</v>
      </c>
      <c r="N18" s="4">
        <f t="shared" si="1"/>
        <v>0</v>
      </c>
      <c r="O18" s="2">
        <v>2689.2</v>
      </c>
      <c r="P18" s="104"/>
      <c r="Q18" s="47"/>
      <c r="R18" s="53"/>
      <c r="S18" s="109"/>
      <c r="T18" s="110"/>
      <c r="U18" s="34">
        <f t="shared" si="2"/>
        <v>0</v>
      </c>
    </row>
    <row r="19" spans="1:21" ht="12.75">
      <c r="A19" s="12">
        <v>42360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3100</v>
      </c>
      <c r="N19" s="4">
        <f>L19/M19</f>
        <v>0</v>
      </c>
      <c r="O19" s="2">
        <v>2689.2</v>
      </c>
      <c r="P19" s="104"/>
      <c r="Q19" s="47"/>
      <c r="R19" s="53"/>
      <c r="S19" s="109"/>
      <c r="T19" s="110"/>
      <c r="U19" s="34">
        <f t="shared" si="2"/>
        <v>0</v>
      </c>
    </row>
    <row r="20" spans="1:21" ht="12.75">
      <c r="A20" s="12">
        <v>42361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2100</v>
      </c>
      <c r="N20" s="4">
        <f t="shared" si="1"/>
        <v>0</v>
      </c>
      <c r="O20" s="2">
        <v>2689.2</v>
      </c>
      <c r="P20" s="104"/>
      <c r="Q20" s="47"/>
      <c r="R20" s="53"/>
      <c r="S20" s="109"/>
      <c r="T20" s="110"/>
      <c r="U20" s="34">
        <f t="shared" si="2"/>
        <v>0</v>
      </c>
    </row>
    <row r="21" spans="1:21" ht="12.75">
      <c r="A21" s="12">
        <v>42362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2200</v>
      </c>
      <c r="N21" s="4">
        <f t="shared" si="1"/>
        <v>0</v>
      </c>
      <c r="O21" s="2">
        <v>2689.2</v>
      </c>
      <c r="P21" s="46"/>
      <c r="Q21" s="52"/>
      <c r="R21" s="53"/>
      <c r="S21" s="109"/>
      <c r="T21" s="110"/>
      <c r="U21" s="34">
        <f t="shared" si="2"/>
        <v>0</v>
      </c>
    </row>
    <row r="22" spans="1:21" ht="12.75">
      <c r="A22" s="12">
        <v>42363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1900</v>
      </c>
      <c r="N22" s="4">
        <f t="shared" si="1"/>
        <v>0</v>
      </c>
      <c r="O22" s="2">
        <v>2689.2</v>
      </c>
      <c r="P22" s="46"/>
      <c r="Q22" s="52"/>
      <c r="R22" s="53"/>
      <c r="S22" s="109"/>
      <c r="T22" s="110"/>
      <c r="U22" s="34">
        <f t="shared" si="2"/>
        <v>0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2689.2</v>
      </c>
      <c r="P23" s="46"/>
      <c r="Q23" s="52"/>
      <c r="R23" s="53"/>
      <c r="S23" s="109"/>
      <c r="T23" s="110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5500</v>
      </c>
      <c r="N24" s="4">
        <f t="shared" si="1"/>
        <v>0</v>
      </c>
      <c r="O24" s="2">
        <v>2689.2</v>
      </c>
      <c r="P24" s="46"/>
      <c r="Q24" s="52"/>
      <c r="R24" s="53"/>
      <c r="S24" s="109"/>
      <c r="T24" s="110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2500</v>
      </c>
      <c r="N25" s="107">
        <f t="shared" si="1"/>
        <v>0</v>
      </c>
      <c r="O25" s="2">
        <v>2689.2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266.8</v>
      </c>
      <c r="N26" s="107">
        <f t="shared" si="1"/>
        <v>0</v>
      </c>
      <c r="O26" s="2">
        <v>2689.2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2485.3999999999996</v>
      </c>
      <c r="C27" s="99">
        <f t="shared" si="3"/>
        <v>-499.3</v>
      </c>
      <c r="D27" s="99">
        <f t="shared" si="3"/>
        <v>48.3</v>
      </c>
      <c r="E27" s="99">
        <f t="shared" si="3"/>
        <v>369.2</v>
      </c>
      <c r="F27" s="99">
        <f t="shared" si="3"/>
        <v>619.6</v>
      </c>
      <c r="G27" s="99">
        <f t="shared" si="3"/>
        <v>0</v>
      </c>
      <c r="H27" s="99">
        <f t="shared" si="3"/>
        <v>53.949999999999996</v>
      </c>
      <c r="I27" s="100">
        <f>SUM(I4:I24)</f>
        <v>691.5</v>
      </c>
      <c r="J27" s="100">
        <f t="shared" si="3"/>
        <v>10.3</v>
      </c>
      <c r="K27" s="42">
        <f t="shared" si="3"/>
        <v>4288.649999999999</v>
      </c>
      <c r="L27" s="42">
        <f t="shared" si="3"/>
        <v>8067.6</v>
      </c>
      <c r="M27" s="42">
        <f>SUM(M4:M26)</f>
        <v>55286.8</v>
      </c>
      <c r="N27" s="14">
        <f t="shared" si="1"/>
        <v>0.14592271572961357</v>
      </c>
      <c r="O27" s="2"/>
      <c r="P27" s="108">
        <f>SUM(P4:P24)</f>
        <v>96.3</v>
      </c>
      <c r="Q27" s="108">
        <f>SUM(Q4:Q24)</f>
        <v>0</v>
      </c>
      <c r="R27" s="108">
        <f>SUM(R4:R24)</f>
        <v>0</v>
      </c>
      <c r="S27" s="145">
        <f>SUM(S4:S24)</f>
        <v>999.6</v>
      </c>
      <c r="T27" s="146"/>
      <c r="U27" s="108">
        <f>P27+Q27+S27+R27+T27</f>
        <v>1095.9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3" t="s">
        <v>31</v>
      </c>
      <c r="Q31" s="123"/>
      <c r="R31" s="123"/>
      <c r="S31" s="123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3">
        <v>42342</v>
      </c>
      <c r="Q32" s="124">
        <v>96.71772</v>
      </c>
      <c r="R32" s="124"/>
      <c r="S32" s="124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4"/>
      <c r="Q33" s="124"/>
      <c r="R33" s="124"/>
      <c r="S33" s="124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8" t="s">
        <v>70</v>
      </c>
      <c r="R35" s="119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7" t="s">
        <v>47</v>
      </c>
      <c r="R36" s="117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2" t="s">
        <v>33</v>
      </c>
      <c r="Q41" s="122"/>
      <c r="R41" s="122"/>
      <c r="S41" s="12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3">
        <v>42342</v>
      </c>
      <c r="Q42" s="120">
        <v>119120.17262</v>
      </c>
      <c r="R42" s="120"/>
      <c r="S42" s="120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4"/>
      <c r="Q43" s="120"/>
      <c r="R43" s="120"/>
      <c r="S43" s="120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Q36:R36"/>
    <mergeCell ref="P40:S40"/>
    <mergeCell ref="P41:S41"/>
    <mergeCell ref="P42:P43"/>
    <mergeCell ref="Q42:S43"/>
    <mergeCell ref="P31:S31"/>
    <mergeCell ref="P32:P33"/>
    <mergeCell ref="Q32:S33"/>
    <mergeCell ref="Q35:R35"/>
    <mergeCell ref="S23:T23"/>
    <mergeCell ref="S24:T24"/>
    <mergeCell ref="S27:T27"/>
    <mergeCell ref="P30:S30"/>
    <mergeCell ref="S25:T25"/>
    <mergeCell ref="S26:T26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6" sqref="F56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126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62" t="s">
        <v>36</v>
      </c>
      <c r="B28" s="150" t="s">
        <v>62</v>
      </c>
      <c r="C28" s="150"/>
      <c r="D28" s="154" t="s">
        <v>63</v>
      </c>
      <c r="E28" s="164"/>
      <c r="F28" s="165" t="s">
        <v>64</v>
      </c>
      <c r="G28" s="153"/>
      <c r="H28" s="160"/>
      <c r="I28" s="154"/>
      <c r="J28" s="160"/>
      <c r="K28" s="153"/>
      <c r="L28" s="157" t="s">
        <v>40</v>
      </c>
      <c r="M28" s="158"/>
      <c r="N28" s="159"/>
      <c r="O28" s="151" t="s">
        <v>127</v>
      </c>
      <c r="P28" s="152"/>
    </row>
    <row r="29" spans="1:16" ht="22.5">
      <c r="A29" s="163"/>
      <c r="B29" s="71" t="s">
        <v>123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53"/>
      <c r="P29" s="154"/>
    </row>
    <row r="30" spans="1:16" ht="23.25" customHeight="1" thickBot="1">
      <c r="A30" s="65">
        <f>грудень!Q42</f>
        <v>119120.17262</v>
      </c>
      <c r="B30" s="72">
        <v>11576</v>
      </c>
      <c r="C30" s="72">
        <v>8309.28</v>
      </c>
      <c r="D30" s="72">
        <v>2500</v>
      </c>
      <c r="E30" s="72">
        <v>619.03</v>
      </c>
      <c r="F30" s="72">
        <v>3000</v>
      </c>
      <c r="G30" s="72">
        <v>2292.73</v>
      </c>
      <c r="H30" s="72"/>
      <c r="I30" s="72"/>
      <c r="J30" s="72"/>
      <c r="K30" s="72"/>
      <c r="L30" s="92">
        <v>17076</v>
      </c>
      <c r="M30" s="73">
        <v>11221.04</v>
      </c>
      <c r="N30" s="74">
        <v>-5854.96</v>
      </c>
      <c r="O30" s="155">
        <f>грудень!Q32</f>
        <v>96.71772</v>
      </c>
      <c r="P30" s="156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50"/>
      <c r="P31" s="150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331709.41</v>
      </c>
      <c r="F47" s="1" t="s">
        <v>24</v>
      </c>
      <c r="G47" s="8"/>
      <c r="H47" s="16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93756.66</v>
      </c>
      <c r="G48" s="8"/>
      <c r="H48" s="16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79500</v>
      </c>
      <c r="C49" s="16">
        <v>98660.28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7500</v>
      </c>
      <c r="C50" s="16">
        <v>6764.35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65039.71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8872.24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2595.4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41055.06999999995</v>
      </c>
      <c r="C54" s="16">
        <v>51249.85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609655.07</v>
      </c>
      <c r="C55" s="11">
        <v>658647.9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3" sqref="F33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128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55</v>
      </c>
      <c r="Q1" s="129"/>
      <c r="R1" s="129"/>
      <c r="S1" s="129"/>
      <c r="T1" s="129"/>
      <c r="U1" s="130"/>
    </row>
    <row r="2" spans="1:21" ht="16.5" thickBot="1">
      <c r="A2" s="131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65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09">
        <v>0</v>
      </c>
      <c r="T10" s="110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09">
        <v>0</v>
      </c>
      <c r="T12" s="110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09">
        <v>0</v>
      </c>
      <c r="T17" s="110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09">
        <v>500.9</v>
      </c>
      <c r="T18" s="110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09">
        <v>0</v>
      </c>
      <c r="T19" s="110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09">
        <v>0</v>
      </c>
      <c r="T20" s="110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7">
        <v>20883.79</v>
      </c>
      <c r="T23" s="13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9">
        <f>SUM(S4:S23)</f>
        <v>21384.690000000002</v>
      </c>
      <c r="T24" s="14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3" t="s">
        <v>31</v>
      </c>
      <c r="Q28" s="123"/>
      <c r="R28" s="123"/>
      <c r="S28" s="12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>
        <v>42064</v>
      </c>
      <c r="Q29" s="124">
        <f>'[1]лютий'!$D$109</f>
        <v>138305.95627000002</v>
      </c>
      <c r="R29" s="124"/>
      <c r="S29" s="12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4"/>
      <c r="Q30" s="124"/>
      <c r="R30" s="124"/>
      <c r="S30" s="12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8" t="s">
        <v>49</v>
      </c>
      <c r="R32" s="119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7" t="s">
        <v>47</v>
      </c>
      <c r="R33" s="11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2" t="s">
        <v>33</v>
      </c>
      <c r="Q38" s="122"/>
      <c r="R38" s="122"/>
      <c r="S38" s="12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>
        <v>42064</v>
      </c>
      <c r="Q39" s="120">
        <v>0</v>
      </c>
      <c r="R39" s="120"/>
      <c r="S39" s="120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4"/>
      <c r="Q40" s="120"/>
      <c r="R40" s="120"/>
      <c r="S40" s="120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69</v>
      </c>
      <c r="Q1" s="129"/>
      <c r="R1" s="129"/>
      <c r="S1" s="129"/>
      <c r="T1" s="129"/>
      <c r="U1" s="130"/>
    </row>
    <row r="2" spans="1:21" ht="16.5" thickBot="1">
      <c r="A2" s="131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75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09">
        <v>0</v>
      </c>
      <c r="T5" s="110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09">
        <v>0</v>
      </c>
      <c r="T7" s="110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09">
        <v>0</v>
      </c>
      <c r="T10" s="110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09">
        <v>0</v>
      </c>
      <c r="T12" s="110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09">
        <v>0</v>
      </c>
      <c r="T13" s="110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09">
        <v>0</v>
      </c>
      <c r="T14" s="110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09">
        <v>0</v>
      </c>
      <c r="T18" s="110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09">
        <v>0</v>
      </c>
      <c r="T19" s="110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09">
        <v>0</v>
      </c>
      <c r="T21" s="110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09">
        <v>0</v>
      </c>
      <c r="T23" s="110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7">
        <v>13804</v>
      </c>
      <c r="T24" s="138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9">
        <f>SUM(S4:S24)</f>
        <v>13804</v>
      </c>
      <c r="T25" s="140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42095</v>
      </c>
      <c r="Q30" s="124">
        <f>'[2]березень'!$D$109</f>
        <v>147433.23977000001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42095</v>
      </c>
      <c r="Q40" s="120">
        <v>0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79</v>
      </c>
      <c r="Q1" s="129"/>
      <c r="R1" s="129"/>
      <c r="S1" s="129"/>
      <c r="T1" s="129"/>
      <c r="U1" s="130"/>
    </row>
    <row r="2" spans="1:21" ht="16.5" thickBot="1">
      <c r="A2" s="131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82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09">
        <v>0</v>
      </c>
      <c r="T7" s="110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09">
        <v>0</v>
      </c>
      <c r="T9" s="110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09">
        <v>0</v>
      </c>
      <c r="T11" s="110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09">
        <v>0</v>
      </c>
      <c r="T12" s="110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09">
        <v>0</v>
      </c>
      <c r="T13" s="110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09">
        <v>0</v>
      </c>
      <c r="T17" s="110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09">
        <v>0</v>
      </c>
      <c r="T18" s="110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09">
        <v>0</v>
      </c>
      <c r="T22" s="110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09">
        <v>0</v>
      </c>
      <c r="T23" s="110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7">
        <v>7506813.9</v>
      </c>
      <c r="T24" s="138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9">
        <f>SUM(S4:S24)</f>
        <v>7506813.9</v>
      </c>
      <c r="T25" s="140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42125</v>
      </c>
      <c r="Q30" s="124">
        <f>'[1]квітень'!$D$108</f>
        <v>154856.06924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42125</v>
      </c>
      <c r="Q40" s="120">
        <v>0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85</v>
      </c>
      <c r="Q1" s="129"/>
      <c r="R1" s="129"/>
      <c r="S1" s="129"/>
      <c r="T1" s="129"/>
      <c r="U1" s="130"/>
    </row>
    <row r="2" spans="1:21" ht="16.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88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41">
        <v>0</v>
      </c>
      <c r="T4" s="142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09">
        <v>0</v>
      </c>
      <c r="T5" s="110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09">
        <v>0</v>
      </c>
      <c r="T7" s="110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09">
        <v>0</v>
      </c>
      <c r="T11" s="110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09">
        <v>0</v>
      </c>
      <c r="T16" s="110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09">
        <v>0</v>
      </c>
      <c r="T17" s="110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09">
        <v>0</v>
      </c>
      <c r="T18" s="110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09">
        <v>0</v>
      </c>
      <c r="T20" s="110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09">
        <v>0</v>
      </c>
      <c r="T21" s="110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9">
        <f>SUM(S4:S21)</f>
        <v>0</v>
      </c>
      <c r="T22" s="140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3" t="s">
        <v>31</v>
      </c>
      <c r="Q26" s="123"/>
      <c r="R26" s="123"/>
      <c r="S26" s="123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3">
        <v>42156</v>
      </c>
      <c r="Q27" s="124">
        <f>'[1]травень'!$D$83</f>
        <v>153606.78</v>
      </c>
      <c r="R27" s="124"/>
      <c r="S27" s="124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/>
      <c r="Q28" s="124"/>
      <c r="R28" s="124"/>
      <c r="S28" s="124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8" t="s">
        <v>70</v>
      </c>
      <c r="R30" s="119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7" t="s">
        <v>47</v>
      </c>
      <c r="R31" s="11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2" t="s">
        <v>33</v>
      </c>
      <c r="Q36" s="122"/>
      <c r="R36" s="122"/>
      <c r="S36" s="122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3">
        <v>42156</v>
      </c>
      <c r="Q37" s="120">
        <v>0</v>
      </c>
      <c r="R37" s="120"/>
      <c r="S37" s="120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4"/>
      <c r="Q38" s="120"/>
      <c r="R38" s="120"/>
      <c r="S38" s="120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90</v>
      </c>
      <c r="Q1" s="129"/>
      <c r="R1" s="129"/>
      <c r="S1" s="129"/>
      <c r="T1" s="129"/>
      <c r="U1" s="130"/>
    </row>
    <row r="2" spans="1:21" ht="16.5" thickBot="1">
      <c r="A2" s="131" t="s">
        <v>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93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41">
        <v>2189.4</v>
      </c>
      <c r="T4" s="142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09">
        <v>0</v>
      </c>
      <c r="T7" s="110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09">
        <v>0</v>
      </c>
      <c r="T18" s="110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09">
        <v>0</v>
      </c>
      <c r="T19" s="110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09">
        <v>0</v>
      </c>
      <c r="T22" s="110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09">
        <v>1247.6</v>
      </c>
      <c r="T23" s="110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9">
        <f>SUM(S4:S23)</f>
        <v>3437</v>
      </c>
      <c r="T24" s="140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3" t="s">
        <v>31</v>
      </c>
      <c r="Q28" s="123"/>
      <c r="R28" s="123"/>
      <c r="S28" s="12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>
        <v>42186</v>
      </c>
      <c r="Q29" s="124">
        <f>'[1]червень'!$D$83</f>
        <v>152943.93305000002</v>
      </c>
      <c r="R29" s="124"/>
      <c r="S29" s="12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4"/>
      <c r="Q30" s="124"/>
      <c r="R30" s="124"/>
      <c r="S30" s="12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8" t="s">
        <v>70</v>
      </c>
      <c r="R32" s="119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7" t="s">
        <v>47</v>
      </c>
      <c r="R33" s="11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2" t="s">
        <v>33</v>
      </c>
      <c r="Q38" s="122"/>
      <c r="R38" s="122"/>
      <c r="S38" s="12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>
        <v>42186</v>
      </c>
      <c r="Q39" s="120">
        <v>0</v>
      </c>
      <c r="R39" s="120"/>
      <c r="S39" s="120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4"/>
      <c r="Q40" s="120"/>
      <c r="R40" s="120"/>
      <c r="S40" s="120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96</v>
      </c>
      <c r="Q1" s="129"/>
      <c r="R1" s="129"/>
      <c r="S1" s="129"/>
      <c r="T1" s="129"/>
      <c r="U1" s="130"/>
    </row>
    <row r="2" spans="1:21" ht="16.5" thickBot="1">
      <c r="A2" s="131" t="s">
        <v>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98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09">
        <v>0</v>
      </c>
      <c r="T9" s="110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09">
        <v>0</v>
      </c>
      <c r="T10" s="110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09">
        <v>0</v>
      </c>
      <c r="T15" s="110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09">
        <v>0</v>
      </c>
      <c r="T16" s="110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09">
        <v>0</v>
      </c>
      <c r="T18" s="110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09">
        <v>0</v>
      </c>
      <c r="T20" s="110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09">
        <v>0</v>
      </c>
      <c r="T24" s="110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09">
        <v>0</v>
      </c>
      <c r="T25" s="110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09">
        <v>18786615.38</v>
      </c>
      <c r="T26" s="110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9">
        <f>SUM(S4:S26)</f>
        <v>18786615.38</v>
      </c>
      <c r="T27" s="140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3" t="s">
        <v>31</v>
      </c>
      <c r="Q31" s="123"/>
      <c r="R31" s="123"/>
      <c r="S31" s="123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3">
        <v>42217</v>
      </c>
      <c r="Q32" s="124">
        <f>'[1]липень'!$D$83</f>
        <v>24842.96012</v>
      </c>
      <c r="R32" s="124"/>
      <c r="S32" s="124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4"/>
      <c r="Q33" s="124"/>
      <c r="R33" s="124"/>
      <c r="S33" s="124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8" t="s">
        <v>70</v>
      </c>
      <c r="R35" s="119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7" t="s">
        <v>47</v>
      </c>
      <c r="R36" s="11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2" t="s">
        <v>33</v>
      </c>
      <c r="Q41" s="122"/>
      <c r="R41" s="122"/>
      <c r="S41" s="12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3">
        <v>42217</v>
      </c>
      <c r="Q42" s="120">
        <f>'[3]залишки  (2)'!$K$6</f>
        <v>119120172.62</v>
      </c>
      <c r="R42" s="120"/>
      <c r="S42" s="120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4"/>
      <c r="Q43" s="120"/>
      <c r="R43" s="120"/>
      <c r="S43" s="120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101</v>
      </c>
      <c r="Q1" s="129"/>
      <c r="R1" s="129"/>
      <c r="S1" s="129"/>
      <c r="T1" s="129"/>
      <c r="U1" s="130"/>
    </row>
    <row r="2" spans="1:21" ht="16.5" thickBot="1">
      <c r="A2" s="131" t="s">
        <v>102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103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09">
        <v>13748.5</v>
      </c>
      <c r="T11" s="110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09">
        <v>0</v>
      </c>
      <c r="T13" s="110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09">
        <v>1</v>
      </c>
      <c r="T17" s="110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09">
        <v>0</v>
      </c>
      <c r="T18" s="110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09">
        <v>0</v>
      </c>
      <c r="T19" s="110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09">
        <v>0</v>
      </c>
      <c r="T23" s="110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9">
        <f>SUM(S4:S23)</f>
        <v>13749.5</v>
      </c>
      <c r="T24" s="140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3" t="s">
        <v>31</v>
      </c>
      <c r="Q28" s="123"/>
      <c r="R28" s="123"/>
      <c r="S28" s="12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>
        <v>42248</v>
      </c>
      <c r="Q29" s="124">
        <f>'[1]серпень'!$D$83</f>
        <v>2162.07</v>
      </c>
      <c r="R29" s="124"/>
      <c r="S29" s="12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4"/>
      <c r="Q30" s="124"/>
      <c r="R30" s="124"/>
      <c r="S30" s="124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8" t="s">
        <v>70</v>
      </c>
      <c r="R32" s="119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7" t="s">
        <v>47</v>
      </c>
      <c r="R33" s="11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2" t="s">
        <v>33</v>
      </c>
      <c r="Q38" s="122"/>
      <c r="R38" s="122"/>
      <c r="S38" s="12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>
        <v>42248</v>
      </c>
      <c r="Q39" s="120">
        <v>161932.82662</v>
      </c>
      <c r="R39" s="120"/>
      <c r="S39" s="120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4"/>
      <c r="Q40" s="120"/>
      <c r="R40" s="120"/>
      <c r="S40" s="120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106</v>
      </c>
      <c r="Q1" s="129"/>
      <c r="R1" s="129"/>
      <c r="S1" s="129"/>
      <c r="T1" s="129"/>
      <c r="U1" s="130"/>
    </row>
    <row r="2" spans="1:21" ht="16.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109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41">
        <v>0</v>
      </c>
      <c r="T4" s="142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3">
        <v>0</v>
      </c>
      <c r="T6" s="144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09">
        <v>10000</v>
      </c>
      <c r="T7" s="110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09">
        <v>5000</v>
      </c>
      <c r="T11" s="110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09">
        <v>0</v>
      </c>
      <c r="T14" s="110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09">
        <v>0</v>
      </c>
      <c r="T18" s="110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09">
        <v>0</v>
      </c>
      <c r="T19" s="110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09">
        <v>2324.4</v>
      </c>
      <c r="T20" s="110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09">
        <v>0</v>
      </c>
      <c r="T21" s="110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09">
        <v>0</v>
      </c>
      <c r="T24" s="110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09">
        <v>0</v>
      </c>
      <c r="T25" s="110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9">
        <f>SUM(S4:S25)</f>
        <v>17324.4</v>
      </c>
      <c r="T26" s="140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3" t="s">
        <v>31</v>
      </c>
      <c r="Q30" s="123"/>
      <c r="R30" s="123"/>
      <c r="S30" s="123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3">
        <v>42278</v>
      </c>
      <c r="Q31" s="124">
        <f>'[1]вересень'!$D$83</f>
        <v>1507.10082</v>
      </c>
      <c r="R31" s="124"/>
      <c r="S31" s="124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4"/>
      <c r="Q32" s="124"/>
      <c r="R32" s="124"/>
      <c r="S32" s="124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8" t="s">
        <v>70</v>
      </c>
      <c r="R34" s="119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7" t="s">
        <v>47</v>
      </c>
      <c r="R35" s="11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2" t="s">
        <v>33</v>
      </c>
      <c r="Q40" s="122"/>
      <c r="R40" s="122"/>
      <c r="S40" s="122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>
        <v>42278</v>
      </c>
      <c r="Q41" s="120">
        <f>'[3]залишки  (2)'!$K$6/1000</f>
        <v>119120.17262</v>
      </c>
      <c r="R41" s="120"/>
      <c r="S41" s="120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4"/>
      <c r="Q42" s="120"/>
      <c r="R42" s="120"/>
      <c r="S42" s="120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2015-12-04T09:44:59Z</cp:lastPrinted>
  <dcterms:created xsi:type="dcterms:W3CDTF">2006-11-30T08:16:02Z</dcterms:created>
  <dcterms:modified xsi:type="dcterms:W3CDTF">2015-12-04T10:06:16Z</dcterms:modified>
  <cp:category/>
  <cp:version/>
  <cp:contentType/>
  <cp:contentStatus/>
</cp:coreProperties>
</file>